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checkCompatibility="1" autoCompressPictures="0"/>
  <bookViews>
    <workbookView xWindow="0" yWindow="-20" windowWidth="38400" windowHeight="22440" tabRatio="500"/>
  </bookViews>
  <sheets>
    <sheet name="Sheet1" sheetId="1" r:id="rId1"/>
  </sheets>
  <calcPr calcId="140000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4" i="1"/>
  <c r="B6" i="1"/>
  <c r="B9" i="1"/>
  <c r="B10" i="1"/>
  <c r="B8" i="1"/>
  <c r="B7" i="1"/>
</calcChain>
</file>

<file path=xl/sharedStrings.xml><?xml version="1.0" encoding="utf-8"?>
<sst xmlns="http://schemas.openxmlformats.org/spreadsheetml/2006/main" count="23" uniqueCount="23">
  <si>
    <t>Interest Rate (i)</t>
  </si>
  <si>
    <t>Number of Months (n)</t>
  </si>
  <si>
    <t>Down Payment</t>
  </si>
  <si>
    <t>Monthly Payment</t>
  </si>
  <si>
    <t>Financed Future Value</t>
  </si>
  <si>
    <t>Future value = present value * e^(interest rate in decimal * time in years)</t>
  </si>
  <si>
    <t>Interest Paid</t>
  </si>
  <si>
    <t>Financed Balance</t>
  </si>
  <si>
    <t>Total Project Cost</t>
  </si>
  <si>
    <t xml:space="preserve"> </t>
  </si>
  <si>
    <t>Contract Total</t>
  </si>
  <si>
    <t>This is the total cost of the project without any financing</t>
  </si>
  <si>
    <t>This is the amount paid upon signing of contract</t>
  </si>
  <si>
    <t>Monthly Payment Calculator</t>
  </si>
  <si>
    <t>This is the monthly payment due for the duration of financing</t>
  </si>
  <si>
    <t>This is the total interest paid as a result of financing</t>
  </si>
  <si>
    <t>This is the total cost of the project after financing</t>
  </si>
  <si>
    <t xml:space="preserve">Please use this calculator as a tool for preliminary budgeting. All projects have unique considerations that influence the degree of risk </t>
  </si>
  <si>
    <t>that Marsh LLC must consider, and as such, these numbers are for financing estimations only.</t>
  </si>
  <si>
    <t>This is the amount to be financed by Marsh LLC - minimum 30%</t>
  </si>
  <si>
    <t>This is the interest rate: 14% to 16% for LTV (loan to value) that exceeds 70%, otherwise 12%</t>
  </si>
  <si>
    <t>*Prepayment fee = 5% of balance due</t>
  </si>
  <si>
    <t>Enter 6 or 12 months - other terms available upon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</si>
</sst>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9" fontId="0" fillId="0" borderId="0" xfId="8" applyFont="1"/>
    <xf numFmtId="44" fontId="0" fillId="0" borderId="0" xfId="1" applyFont="1"/>
    <xf numFmtId="0" fontId="6" fillId="0" borderId="0" xfId="0" applyFont="1" applyAlignment="1">
      <alignment vertical="center"/>
    </xf>
    <xf numFmtId="9" fontId="7" fillId="0" borderId="0" xfId="8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4" fontId="7" fillId="0" borderId="1" xfId="1" applyFont="1" applyBorder="1" applyAlignment="1" applyProtection="1">
      <alignment vertical="center"/>
      <protection locked="0"/>
    </xf>
    <xf numFmtId="9" fontId="7" fillId="0" borderId="1" xfId="8" applyFont="1" applyBorder="1" applyAlignment="1">
      <alignment vertical="center"/>
    </xf>
    <xf numFmtId="44" fontId="0" fillId="0" borderId="1" xfId="0" applyNumberFormat="1" applyBorder="1" applyAlignment="1">
      <alignment horizontal="center" vertical="center"/>
    </xf>
    <xf numFmtId="0" fontId="3" fillId="0" borderId="3" xfId="0" applyFont="1" applyBorder="1"/>
    <xf numFmtId="0" fontId="7" fillId="0" borderId="2" xfId="0" applyFont="1" applyBorder="1" applyAlignment="1">
      <alignment vertical="center"/>
    </xf>
    <xf numFmtId="44" fontId="7" fillId="0" borderId="2" xfId="1" applyFont="1" applyBorder="1" applyAlignment="1">
      <alignment vertical="center"/>
    </xf>
    <xf numFmtId="44" fontId="7" fillId="2" borderId="1" xfId="1" applyFont="1" applyFill="1" applyBorder="1" applyAlignment="1" applyProtection="1">
      <alignment vertical="center"/>
      <protection locked="0"/>
    </xf>
    <xf numFmtId="1" fontId="7" fillId="2" borderId="1" xfId="1" applyNumberFormat="1" applyFont="1" applyFill="1" applyBorder="1" applyAlignment="1" applyProtection="1">
      <alignment vertical="center"/>
      <protection locked="0"/>
    </xf>
    <xf numFmtId="44" fontId="0" fillId="0" borderId="3" xfId="0" applyNumberFormat="1" applyFont="1" applyBorder="1"/>
    <xf numFmtId="0" fontId="6" fillId="3" borderId="1" xfId="0" applyFont="1" applyFill="1" applyBorder="1" applyAlignment="1">
      <alignment vertical="center"/>
    </xf>
    <xf numFmtId="44" fontId="6" fillId="3" borderId="1" xfId="1" applyFont="1" applyFill="1" applyBorder="1" applyAlignment="1">
      <alignment vertical="center"/>
    </xf>
  </cellXfs>
  <cellStyles count="3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Percent" xfId="8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200" zoomScaleNormal="200" zoomScalePageLayoutView="200" workbookViewId="0">
      <selection activeCell="B4" sqref="B4"/>
    </sheetView>
  </sheetViews>
  <sheetFormatPr baseColWidth="10" defaultRowHeight="15" x14ac:dyDescent="0"/>
  <cols>
    <col min="1" max="1" width="31.1640625" customWidth="1"/>
    <col min="2" max="2" width="12.5" bestFit="1" customWidth="1"/>
    <col min="3" max="3" width="20.6640625" customWidth="1"/>
    <col min="12" max="12" width="20.1640625" customWidth="1"/>
    <col min="13" max="13" width="11.6640625" bestFit="1" customWidth="1"/>
  </cols>
  <sheetData>
    <row r="1" spans="1:16" s="1" customFormat="1" ht="25" customHeight="1">
      <c r="A1" s="7" t="s">
        <v>13</v>
      </c>
      <c r="B1" s="4"/>
      <c r="C1" s="3"/>
      <c r="D1" s="3"/>
      <c r="E1" s="3"/>
      <c r="F1" s="3"/>
      <c r="K1" s="2"/>
      <c r="L1" s="3"/>
      <c r="M1" s="4"/>
      <c r="N1" s="3"/>
      <c r="O1" s="3"/>
    </row>
    <row r="2" spans="1:16" s="1" customFormat="1" ht="25" customHeight="1">
      <c r="A2" s="10" t="s">
        <v>10</v>
      </c>
      <c r="B2" s="17">
        <v>100000</v>
      </c>
      <c r="C2" s="3"/>
      <c r="D2" s="3" t="s">
        <v>11</v>
      </c>
      <c r="E2" s="3"/>
      <c r="F2" s="3"/>
      <c r="K2" s="2"/>
      <c r="L2" s="3"/>
      <c r="M2" s="4"/>
      <c r="N2" s="3"/>
      <c r="O2" s="3"/>
    </row>
    <row r="3" spans="1:16" s="1" customFormat="1" ht="25" customHeight="1">
      <c r="A3" s="10" t="s">
        <v>2</v>
      </c>
      <c r="B3" s="17">
        <v>30000</v>
      </c>
      <c r="C3" s="3"/>
      <c r="D3" s="3" t="s">
        <v>12</v>
      </c>
      <c r="E3" s="3"/>
      <c r="F3" s="3"/>
      <c r="K3" s="2"/>
      <c r="L3" s="3"/>
      <c r="M3" s="8"/>
      <c r="N3" s="3"/>
      <c r="O3" s="3"/>
    </row>
    <row r="4" spans="1:16" s="1" customFormat="1" ht="25" customHeight="1">
      <c r="A4" s="10" t="s">
        <v>7</v>
      </c>
      <c r="B4" s="11">
        <f>B2-B3</f>
        <v>70000</v>
      </c>
      <c r="C4" s="3" t="str">
        <f>IF(B4&gt;0.7*B2, "MUST EXCEED 30%","")</f>
        <v/>
      </c>
      <c r="D4" s="3" t="s">
        <v>19</v>
      </c>
      <c r="E4" s="3"/>
      <c r="F4" s="3"/>
      <c r="K4" s="2"/>
      <c r="L4" s="3"/>
      <c r="M4" s="9"/>
      <c r="N4" s="3"/>
      <c r="O4" s="3"/>
    </row>
    <row r="5" spans="1:16" s="1" customFormat="1" ht="25" customHeight="1">
      <c r="A5" s="10" t="s">
        <v>1</v>
      </c>
      <c r="B5" s="18">
        <v>6</v>
      </c>
      <c r="C5" s="3"/>
      <c r="D5" s="3" t="s">
        <v>22</v>
      </c>
      <c r="E5" s="3"/>
      <c r="F5" s="3"/>
      <c r="K5" s="2"/>
      <c r="L5" s="3"/>
      <c r="M5" s="4"/>
      <c r="O5" s="3"/>
    </row>
    <row r="6" spans="1:16" s="1" customFormat="1" ht="25" customHeight="1">
      <c r="A6" s="10" t="s">
        <v>0</v>
      </c>
      <c r="B6" s="12">
        <f>IF(AND((B4/B2)&gt;=0.7,B5=6),16%,(IF(AND((B4/B2)&gt;=0.7,B5=12),18%,14%)))</f>
        <v>0.16</v>
      </c>
      <c r="C6" s="3"/>
      <c r="D6" s="3" t="s">
        <v>20</v>
      </c>
      <c r="E6" s="3"/>
      <c r="F6" s="3"/>
      <c r="K6" s="2"/>
      <c r="L6" s="3"/>
      <c r="M6" s="4"/>
      <c r="N6" s="3"/>
      <c r="O6" s="3"/>
    </row>
    <row r="7" spans="1:16" s="1" customFormat="1" ht="25" customHeight="1">
      <c r="A7" s="20" t="s">
        <v>3</v>
      </c>
      <c r="B7" s="21">
        <f>B9/B5</f>
        <v>12638.349122874517</v>
      </c>
      <c r="C7" s="3"/>
      <c r="D7" s="3" t="s">
        <v>14</v>
      </c>
      <c r="E7" s="3"/>
      <c r="F7" s="3"/>
      <c r="K7" s="2"/>
      <c r="L7" s="3"/>
      <c r="M7" s="4"/>
      <c r="O7" s="3"/>
      <c r="P7"/>
    </row>
    <row r="8" spans="1:16" ht="25" customHeight="1">
      <c r="A8" s="10" t="s">
        <v>6</v>
      </c>
      <c r="B8" s="13">
        <f>B9-B4</f>
        <v>5830.0947372470982</v>
      </c>
      <c r="D8" s="3" t="s">
        <v>15</v>
      </c>
      <c r="K8" s="2"/>
      <c r="L8" s="7"/>
      <c r="M8" s="4"/>
      <c r="N8" s="1"/>
      <c r="O8" s="3"/>
    </row>
    <row r="9" spans="1:16" s="1" customFormat="1" ht="25" customHeight="1" thickBot="1">
      <c r="A9" s="15" t="s">
        <v>4</v>
      </c>
      <c r="B9" s="16">
        <f>B4*(EXP(B6*(B5/12)))</f>
        <v>75830.094737247098</v>
      </c>
      <c r="C9" s="3"/>
      <c r="D9" s="3" t="s">
        <v>5</v>
      </c>
      <c r="E9" s="3"/>
      <c r="F9" s="3"/>
      <c r="K9" s="2"/>
      <c r="L9" s="3"/>
      <c r="M9" s="4"/>
      <c r="O9" s="3"/>
      <c r="P9"/>
    </row>
    <row r="10" spans="1:16" ht="25" customHeight="1" thickTop="1">
      <c r="A10" s="14" t="s">
        <v>8</v>
      </c>
      <c r="B10" s="19">
        <f>B9+B3</f>
        <v>105830.0947372471</v>
      </c>
      <c r="D10" s="3" t="s">
        <v>16</v>
      </c>
      <c r="K10" s="2"/>
      <c r="L10" s="3"/>
      <c r="M10" s="4"/>
      <c r="N10" s="1"/>
      <c r="O10" s="3"/>
    </row>
    <row r="11" spans="1:16" ht="25" customHeight="1">
      <c r="A11" s="3" t="s">
        <v>9</v>
      </c>
      <c r="B11" s="6"/>
      <c r="D11" s="3" t="s">
        <v>21</v>
      </c>
      <c r="K11" s="2"/>
      <c r="L11" s="3"/>
      <c r="M11" s="4"/>
      <c r="N11" s="1"/>
      <c r="O11" s="3"/>
    </row>
    <row r="12" spans="1:16" ht="25" customHeight="1">
      <c r="A12" s="3"/>
      <c r="B12" s="6"/>
      <c r="K12" s="2"/>
      <c r="L12" s="3"/>
      <c r="M12" s="4"/>
      <c r="N12" s="1"/>
      <c r="O12" s="3"/>
    </row>
    <row r="13" spans="1:16" ht="25" customHeight="1">
      <c r="A13" s="3" t="s">
        <v>17</v>
      </c>
      <c r="B13" s="6"/>
    </row>
    <row r="14" spans="1:16" ht="25" customHeight="1">
      <c r="A14" s="3" t="s">
        <v>18</v>
      </c>
      <c r="B14" s="5"/>
    </row>
    <row r="15" spans="1:16" ht="25" customHeight="1">
      <c r="A15" s="3"/>
    </row>
    <row r="16" spans="1:16" ht="25" customHeight="1">
      <c r="A16" s="3"/>
      <c r="B16" s="6"/>
    </row>
  </sheetData>
  <sheetProtection password="FCEC" sheet="1" objects="1" scenarios="1" formatCells="0" selectLockedCells="1"/>
  <phoneticPr fontId="8" type="noConversion"/>
  <conditionalFormatting sqref="C4">
    <cfRule type="beginsWith" dxfId="3" priority="4" operator="beginsWith" text="M">
      <formula>LEFT(C4,LEN("M"))="M"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Financing Calculator</dc:title>
  <dc:creator>Zachary Marsh</dc:creator>
  <cp:keywords/>
  <cp:lastModifiedBy>Zachary Marsh</cp:lastModifiedBy>
  <cp:lastPrinted>2015-03-02T02:23:07Z</cp:lastPrinted>
  <dcterms:created xsi:type="dcterms:W3CDTF">2015-03-02T01:51:39Z</dcterms:created>
  <dcterms:modified xsi:type="dcterms:W3CDTF">2017-08-01T01:32:06Z</dcterms:modified>
</cp:coreProperties>
</file>